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" windowWidth="18048" windowHeight="9756"/>
  </bookViews>
  <sheets>
    <sheet name="Муниц. районы" sheetId="1" r:id="rId1"/>
  </sheets>
  <definedNames>
    <definedName name="_xlnm.Print_Titles" localSheetId="0">'Муниц. районы'!$B:$B</definedName>
    <definedName name="_xlnm.Print_Area" localSheetId="0">'Муниц. районы'!$A$1:$P$51</definedName>
  </definedNames>
  <calcPr calcId="124519" refMode="R1C1"/>
</workbook>
</file>

<file path=xl/calcChain.xml><?xml version="1.0" encoding="utf-8"?>
<calcChain xmlns="http://schemas.openxmlformats.org/spreadsheetml/2006/main">
  <c r="O9" i="1"/>
  <c r="O10"/>
  <c r="O11"/>
  <c r="O12"/>
  <c r="O13"/>
  <c r="O14"/>
  <c r="O15"/>
  <c r="O16"/>
  <c r="O18"/>
  <c r="O19"/>
  <c r="O21"/>
  <c r="O22"/>
  <c r="O23"/>
  <c r="O24"/>
  <c r="O25"/>
  <c r="O26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8"/>
  <c r="H27"/>
  <c r="L27" s="1"/>
  <c r="C23"/>
  <c r="F27"/>
  <c r="O27" s="1"/>
  <c r="F20"/>
  <c r="O20" s="1"/>
  <c r="E14"/>
  <c r="P20"/>
  <c r="P17" s="1"/>
  <c r="P48" s="1"/>
  <c r="L19"/>
  <c r="L21"/>
  <c r="L22"/>
  <c r="L23"/>
  <c r="L24"/>
  <c r="L25"/>
  <c r="L26"/>
  <c r="L28"/>
  <c r="L29"/>
  <c r="L30"/>
  <c r="L18"/>
  <c r="I19"/>
  <c r="I21"/>
  <c r="I22"/>
  <c r="I23"/>
  <c r="I24"/>
  <c r="I25"/>
  <c r="I26"/>
  <c r="I28"/>
  <c r="I29"/>
  <c r="I30"/>
  <c r="I18"/>
  <c r="J17"/>
  <c r="K17"/>
  <c r="M17"/>
  <c r="N17"/>
  <c r="P27"/>
  <c r="E20"/>
  <c r="G20"/>
  <c r="G17" s="1"/>
  <c r="H20"/>
  <c r="J20"/>
  <c r="K20"/>
  <c r="M20"/>
  <c r="N20"/>
  <c r="D20"/>
  <c r="E27"/>
  <c r="G27"/>
  <c r="J27"/>
  <c r="K27"/>
  <c r="M27"/>
  <c r="N27"/>
  <c r="D27"/>
  <c r="I12"/>
  <c r="L10"/>
  <c r="L12"/>
  <c r="L13"/>
  <c r="L15"/>
  <c r="L16"/>
  <c r="L9"/>
  <c r="I10"/>
  <c r="I13"/>
  <c r="I15"/>
  <c r="I16"/>
  <c r="I9"/>
  <c r="F14"/>
  <c r="G14"/>
  <c r="H14"/>
  <c r="L14" s="1"/>
  <c r="J14"/>
  <c r="K14"/>
  <c r="M14"/>
  <c r="N14"/>
  <c r="D14"/>
  <c r="E11"/>
  <c r="F11"/>
  <c r="G11"/>
  <c r="H11"/>
  <c r="L11" s="1"/>
  <c r="J11"/>
  <c r="K11"/>
  <c r="M11"/>
  <c r="N11"/>
  <c r="D11"/>
  <c r="D31"/>
  <c r="F17" l="1"/>
  <c r="O17" s="1"/>
  <c r="I20"/>
  <c r="H17"/>
  <c r="I27"/>
  <c r="I17" s="1"/>
  <c r="L20"/>
  <c r="L17" s="1"/>
  <c r="D17"/>
  <c r="I14"/>
  <c r="I11"/>
  <c r="C30"/>
  <c r="C29"/>
  <c r="C28"/>
  <c r="C27"/>
  <c r="C26"/>
  <c r="C25"/>
  <c r="C24"/>
  <c r="C22"/>
  <c r="C21"/>
  <c r="C20"/>
  <c r="C19"/>
  <c r="C18"/>
  <c r="C47"/>
  <c r="C46"/>
  <c r="C45"/>
  <c r="C44"/>
  <c r="C43"/>
  <c r="D8"/>
  <c r="C9"/>
  <c r="E17"/>
  <c r="C16"/>
  <c r="C15"/>
  <c r="C14"/>
  <c r="C13"/>
  <c r="C12"/>
  <c r="C11"/>
  <c r="N42" l="1"/>
  <c r="M42"/>
  <c r="L42"/>
  <c r="K42"/>
  <c r="J42"/>
  <c r="I42"/>
  <c r="H42"/>
  <c r="G42"/>
  <c r="F42"/>
  <c r="E42"/>
  <c r="C42" s="1"/>
  <c r="D42"/>
  <c r="N37"/>
  <c r="M37"/>
  <c r="L37"/>
  <c r="K37"/>
  <c r="J37"/>
  <c r="I37"/>
  <c r="H37"/>
  <c r="G37"/>
  <c r="F37"/>
  <c r="E37"/>
  <c r="D37"/>
  <c r="N31"/>
  <c r="M31"/>
  <c r="L31"/>
  <c r="F31"/>
  <c r="K8"/>
  <c r="I8"/>
  <c r="G8"/>
  <c r="N8"/>
  <c r="M8"/>
  <c r="L8"/>
  <c r="H8"/>
  <c r="E8"/>
  <c r="J8"/>
  <c r="C41"/>
  <c r="C40"/>
  <c r="C39"/>
  <c r="C38"/>
  <c r="C36"/>
  <c r="C34"/>
  <c r="C33"/>
  <c r="C32"/>
  <c r="C10"/>
  <c r="J31"/>
  <c r="J48" s="1"/>
  <c r="K31"/>
  <c r="I31"/>
  <c r="H31"/>
  <c r="G31"/>
  <c r="E31"/>
  <c r="C31" s="1"/>
  <c r="C37"/>
  <c r="F8"/>
  <c r="N48" l="1"/>
  <c r="C8"/>
  <c r="M48"/>
  <c r="E48"/>
  <c r="L48"/>
  <c r="K48"/>
  <c r="G48"/>
  <c r="I48"/>
  <c r="D48"/>
  <c r="H48" l="1"/>
  <c r="C48"/>
  <c r="C17"/>
  <c r="F48"/>
  <c r="O48" s="1"/>
</calcChain>
</file>

<file path=xl/sharedStrings.xml><?xml version="1.0" encoding="utf-8"?>
<sst xmlns="http://schemas.openxmlformats.org/spreadsheetml/2006/main" count="67" uniqueCount="51">
  <si>
    <t>Всего</t>
  </si>
  <si>
    <t>в том числе</t>
  </si>
  <si>
    <t>Дошкольные учреждения - всего, в т.ч.:</t>
  </si>
  <si>
    <t>руководитель</t>
  </si>
  <si>
    <t xml:space="preserve">Общеобразовательные школы - всего, в т.ч.: </t>
  </si>
  <si>
    <t>Учреждения дополнительного образования детей - всего, в том числе:</t>
  </si>
  <si>
    <t>педработники</t>
  </si>
  <si>
    <t>прочие работники</t>
  </si>
  <si>
    <t>Всего по району</t>
  </si>
  <si>
    <t>внешних совместителей</t>
  </si>
  <si>
    <t>административно-управленческий персонал</t>
  </si>
  <si>
    <t>специалисты</t>
  </si>
  <si>
    <t>Прочие учреждния (без органов управления образованием) -  всего, в т.ч.:</t>
  </si>
  <si>
    <t>спиочного состава (без внешних совместителей)</t>
  </si>
  <si>
    <t>за счет средств бюджетов всех уровней (субсидий)</t>
  </si>
  <si>
    <t>ОМС</t>
  </si>
  <si>
    <t>средства от приносящей доход деятельности</t>
  </si>
  <si>
    <t>списочного состава</t>
  </si>
  <si>
    <t xml:space="preserve">всего </t>
  </si>
  <si>
    <t>в том числе по внутреннему совместительству</t>
  </si>
  <si>
    <t>прочие работники, в том числе:</t>
  </si>
  <si>
    <t>работники культуры (библиотечные работники)</t>
  </si>
  <si>
    <t xml:space="preserve">           воспитатели</t>
  </si>
  <si>
    <t>педогогические работники, в том числе:</t>
  </si>
  <si>
    <t xml:space="preserve">           другие педработники</t>
  </si>
  <si>
    <t xml:space="preserve">           младшие воспитатели, помощники воспитателей</t>
  </si>
  <si>
    <t xml:space="preserve">           другие работники</t>
  </si>
  <si>
    <t xml:space="preserve">              учителя</t>
  </si>
  <si>
    <t xml:space="preserve">              воспитатели</t>
  </si>
  <si>
    <t xml:space="preserve">               младшие воспитатели, помощники воспитателей</t>
  </si>
  <si>
    <t xml:space="preserve">               другие работники</t>
  </si>
  <si>
    <t>из гр 6 (без внешних совместителей)</t>
  </si>
  <si>
    <t>из гр. 8 внешних совместителей</t>
  </si>
  <si>
    <t>Фонд начисленной заработной платы за отчетный период, руб.</t>
  </si>
  <si>
    <t>Фонд начисленной заработной платы по источникам финансирования за отчетный период, руб.</t>
  </si>
  <si>
    <t>Среднемесячная заработная плата  работников списочного состава гр.6/гр.4/кол-во месецев в отчетном периоде, руб.</t>
  </si>
  <si>
    <t>педагогические работники, реализующие программы общего  образования, в том числе:</t>
  </si>
  <si>
    <t>педагогические работники, реализующие программы дополнительного образования детей</t>
  </si>
  <si>
    <t xml:space="preserve">воспитатели, реализующие программы дошкольного образования </t>
  </si>
  <si>
    <t xml:space="preserve">другие педагогические  работники, реализующие программы дошкольного образования </t>
  </si>
  <si>
    <t>Из них всего работников учреждений молодежной политики, домов молодежи</t>
  </si>
  <si>
    <t>Детско-юношеские спортивные школы, всего, в том числе:</t>
  </si>
  <si>
    <t>Средняя численность работников за отчетный период</t>
  </si>
  <si>
    <t xml:space="preserve">              другие педработники</t>
  </si>
  <si>
    <t xml:space="preserve">            из них педработники, работающие в общеобразовательных учреждениях</t>
  </si>
  <si>
    <t>Выплата за классное руководство за счет федерального бюджета</t>
  </si>
  <si>
    <t>Сведения о среднемесячной заработной плате работников  муниципальных учреждений образования Мошенского района</t>
  </si>
  <si>
    <t>Исполнитель Белякова Галина Михайловна</t>
  </si>
  <si>
    <t>Телефон 88165361936</t>
  </si>
  <si>
    <t>Мошенской</t>
  </si>
  <si>
    <t>Отчет февраль  2023 г.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</si>
</sst>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4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0" fillId="3" borderId="0" xfId="0" applyFill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0" fontId="2" fillId="0" borderId="15" xfId="0" applyFont="1" applyBorder="1"/>
    <xf numFmtId="0" fontId="2" fillId="0" borderId="15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 wrapText="1"/>
    </xf>
    <xf numFmtId="0" fontId="2" fillId="0" borderId="6" xfId="0" applyFont="1" applyBorder="1" applyAlignment="1">
      <alignment horizontal="center"/>
    </xf>
    <xf numFmtId="0" fontId="1" fillId="0" borderId="14" xfId="0" applyFont="1" applyBorder="1"/>
    <xf numFmtId="0" fontId="1" fillId="0" borderId="10" xfId="0" applyFont="1" applyBorder="1"/>
    <xf numFmtId="0" fontId="2" fillId="0" borderId="10" xfId="0" applyFont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wrapText="1"/>
    </xf>
    <xf numFmtId="0" fontId="2" fillId="0" borderId="2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2" fillId="2" borderId="13" xfId="0" applyFont="1" applyFill="1" applyBorder="1"/>
    <xf numFmtId="164" fontId="2" fillId="2" borderId="8" xfId="0" applyNumberFormat="1" applyFont="1" applyFill="1" applyBorder="1"/>
    <xf numFmtId="2" fontId="2" fillId="2" borderId="8" xfId="0" applyNumberFormat="1" applyFont="1" applyFill="1" applyBorder="1"/>
    <xf numFmtId="3" fontId="2" fillId="2" borderId="8" xfId="0" applyNumberFormat="1" applyFont="1" applyFill="1" applyBorder="1"/>
    <xf numFmtId="0" fontId="1" fillId="2" borderId="9" xfId="0" applyFont="1" applyFill="1" applyBorder="1"/>
    <xf numFmtId="0" fontId="1" fillId="0" borderId="12" xfId="0" applyFont="1" applyBorder="1" applyAlignment="1">
      <alignment horizontal="left"/>
    </xf>
    <xf numFmtId="3" fontId="1" fillId="0" borderId="5" xfId="0" applyNumberFormat="1" applyFont="1" applyBorder="1"/>
    <xf numFmtId="2" fontId="1" fillId="0" borderId="5" xfId="0" applyNumberFormat="1" applyFont="1" applyBorder="1"/>
    <xf numFmtId="0" fontId="1" fillId="0" borderId="22" xfId="0" applyFont="1" applyBorder="1"/>
    <xf numFmtId="0" fontId="1" fillId="0" borderId="3" xfId="0" applyFont="1" applyBorder="1" applyAlignment="1">
      <alignment horizontal="left"/>
    </xf>
    <xf numFmtId="3" fontId="1" fillId="0" borderId="4" xfId="0" applyNumberFormat="1" applyFont="1" applyBorder="1"/>
    <xf numFmtId="2" fontId="1" fillId="0" borderId="4" xfId="0" applyNumberFormat="1" applyFont="1" applyBorder="1"/>
    <xf numFmtId="0" fontId="1" fillId="0" borderId="16" xfId="0" applyFont="1" applyBorder="1"/>
    <xf numFmtId="2" fontId="2" fillId="0" borderId="4" xfId="0" applyNumberFormat="1" applyFont="1" applyBorder="1"/>
    <xf numFmtId="164" fontId="2" fillId="0" borderId="4" xfId="0" applyNumberFormat="1" applyFont="1" applyBorder="1"/>
    <xf numFmtId="0" fontId="1" fillId="0" borderId="7" xfId="0" applyFont="1" applyBorder="1" applyAlignment="1">
      <alignment horizontal="left"/>
    </xf>
    <xf numFmtId="3" fontId="1" fillId="0" borderId="6" xfId="0" applyNumberFormat="1" applyFont="1" applyBorder="1"/>
    <xf numFmtId="2" fontId="1" fillId="0" borderId="6" xfId="0" applyNumberFormat="1" applyFont="1" applyBorder="1"/>
    <xf numFmtId="0" fontId="1" fillId="0" borderId="21" xfId="0" applyFont="1" applyBorder="1"/>
    <xf numFmtId="0" fontId="2" fillId="0" borderId="1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center" wrapText="1"/>
    </xf>
    <xf numFmtId="2" fontId="2" fillId="3" borderId="5" xfId="0" applyNumberFormat="1" applyFont="1" applyFill="1" applyBorder="1"/>
    <xf numFmtId="3" fontId="2" fillId="3" borderId="5" xfId="0" applyNumberFormat="1" applyFont="1" applyFill="1" applyBorder="1"/>
    <xf numFmtId="0" fontId="2" fillId="4" borderId="11" xfId="0" applyFont="1" applyFill="1" applyBorder="1" applyAlignment="1">
      <alignment horizontal="left"/>
    </xf>
    <xf numFmtId="0" fontId="2" fillId="4" borderId="13" xfId="0" applyFont="1" applyFill="1" applyBorder="1"/>
    <xf numFmtId="164" fontId="2" fillId="4" borderId="8" xfId="0" applyNumberFormat="1" applyFont="1" applyFill="1" applyBorder="1"/>
    <xf numFmtId="3" fontId="2" fillId="4" borderId="8" xfId="0" applyNumberFormat="1" applyFont="1" applyFill="1" applyBorder="1"/>
    <xf numFmtId="14" fontId="1" fillId="0" borderId="0" xfId="0" applyNumberFormat="1" applyFont="1"/>
    <xf numFmtId="0" fontId="3" fillId="0" borderId="2" xfId="0" applyFont="1" applyBorder="1"/>
    <xf numFmtId="3" fontId="1" fillId="4" borderId="9" xfId="0" applyNumberFormat="1" applyFont="1" applyFill="1" applyBorder="1"/>
    <xf numFmtId="2" fontId="1" fillId="2" borderId="9" xfId="0" applyNumberFormat="1" applyFont="1" applyFill="1" applyBorder="1"/>
    <xf numFmtId="2" fontId="1" fillId="0" borderId="22" xfId="0" applyNumberFormat="1" applyFont="1" applyBorder="1"/>
    <xf numFmtId="2" fontId="1" fillId="0" borderId="16" xfId="0" applyNumberFormat="1" applyFont="1" applyBorder="1"/>
    <xf numFmtId="4" fontId="2" fillId="2" borderId="8" xfId="0" applyNumberFormat="1" applyFont="1" applyFill="1" applyBorder="1"/>
    <xf numFmtId="1" fontId="2" fillId="0" borderId="4" xfId="0" applyNumberFormat="1" applyFont="1" applyBorder="1"/>
    <xf numFmtId="1" fontId="1" fillId="0" borderId="5" xfId="0" applyNumberFormat="1" applyFont="1" applyBorder="1"/>
    <xf numFmtId="1" fontId="1" fillId="0" borderId="4" xfId="0" applyNumberFormat="1" applyFont="1" applyBorder="1"/>
    <xf numFmtId="1" fontId="1" fillId="0" borderId="6" xfId="0" applyNumberFormat="1" applyFont="1" applyBorder="1"/>
    <xf numFmtId="1" fontId="2" fillId="2" borderId="8" xfId="0" applyNumberFormat="1" applyFont="1" applyFill="1" applyBorder="1"/>
    <xf numFmtId="1" fontId="1" fillId="3" borderId="4" xfId="0" applyNumberFormat="1" applyFont="1" applyFill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1"/>
  <sheetViews>
    <sheetView tabSelected="1" view="pageBreakPreview" zoomScale="75" zoomScaleNormal="75" zoomScaleSheetLayoutView="75" workbookViewId="0">
      <pane xSplit="2" ySplit="7" topLeftCell="C38" activePane="bottomRight" state="frozen"/>
      <selection pane="topRight" activeCell="C1" sqref="C1"/>
      <selection pane="bottomLeft" activeCell="A10" sqref="A10"/>
      <selection pane="bottomRight" activeCell="K60" sqref="K60"/>
    </sheetView>
  </sheetViews>
  <sheetFormatPr defaultRowHeight="18"/>
  <cols>
    <col min="1" max="1" width="2.54296875" style="4" customWidth="1"/>
    <col min="2" max="2" width="37.6328125" style="3" customWidth="1"/>
    <col min="3" max="3" width="9.08984375" style="3" customWidth="1"/>
    <col min="4" max="4" width="8.90625" style="3" customWidth="1"/>
    <col min="5" max="5" width="10.54296875" style="3" customWidth="1"/>
    <col min="6" max="6" width="9.90625" style="3" customWidth="1"/>
    <col min="7" max="7" width="12.81640625" style="3" customWidth="1"/>
    <col min="8" max="8" width="10.453125" style="3" customWidth="1"/>
    <col min="9" max="9" width="10.36328125" style="3" customWidth="1"/>
    <col min="10" max="10" width="5.90625" style="3" customWidth="1"/>
    <col min="11" max="11" width="11.08984375" style="3" customWidth="1"/>
    <col min="12" max="12" width="10" style="3" customWidth="1"/>
    <col min="13" max="13" width="5.26953125" style="3" customWidth="1"/>
    <col min="14" max="14" width="11.36328125" style="3" customWidth="1"/>
    <col min="15" max="15" width="12.453125" style="3" customWidth="1"/>
    <col min="16" max="16" width="9.90625" style="3" customWidth="1"/>
  </cols>
  <sheetData>
    <row r="1" spans="1:16" s="3" customFormat="1" ht="30" customHeight="1" thickBot="1">
      <c r="A1" s="1"/>
      <c r="B1" s="74" t="s">
        <v>46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6" s="3" customFormat="1" ht="18.75" hidden="1" customHeight="1">
      <c r="A2" s="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6" s="3" customFormat="1" ht="23.25" customHeight="1">
      <c r="A3" s="5"/>
      <c r="B3" s="9"/>
      <c r="C3" s="78" t="s">
        <v>50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0"/>
    </row>
    <row r="4" spans="1:16" s="3" customFormat="1" ht="36" customHeight="1">
      <c r="A4" s="6"/>
      <c r="B4" s="7"/>
      <c r="C4" s="75" t="s">
        <v>42</v>
      </c>
      <c r="D4" s="75"/>
      <c r="E4" s="75"/>
      <c r="F4" s="75" t="s">
        <v>33</v>
      </c>
      <c r="G4" s="75"/>
      <c r="H4" s="75"/>
      <c r="I4" s="75" t="s">
        <v>34</v>
      </c>
      <c r="J4" s="75"/>
      <c r="K4" s="75"/>
      <c r="L4" s="75"/>
      <c r="M4" s="75"/>
      <c r="N4" s="75"/>
      <c r="O4" s="75" t="s">
        <v>35</v>
      </c>
      <c r="P4" s="81" t="s">
        <v>45</v>
      </c>
    </row>
    <row r="5" spans="1:16" s="3" customFormat="1" ht="31.5" customHeight="1">
      <c r="A5" s="6"/>
      <c r="B5" s="7"/>
      <c r="C5" s="76" t="s">
        <v>0</v>
      </c>
      <c r="D5" s="77" t="s">
        <v>1</v>
      </c>
      <c r="E5" s="77"/>
      <c r="F5" s="84" t="s">
        <v>13</v>
      </c>
      <c r="G5" s="84"/>
      <c r="H5" s="84" t="s">
        <v>9</v>
      </c>
      <c r="I5" s="84" t="s">
        <v>31</v>
      </c>
      <c r="J5" s="84"/>
      <c r="K5" s="84"/>
      <c r="L5" s="84" t="s">
        <v>32</v>
      </c>
      <c r="M5" s="84"/>
      <c r="N5" s="84"/>
      <c r="O5" s="75"/>
      <c r="P5" s="82"/>
    </row>
    <row r="6" spans="1:16" s="3" customFormat="1" ht="66.75" customHeight="1" thickBot="1">
      <c r="A6" s="7"/>
      <c r="B6" s="60" t="s">
        <v>49</v>
      </c>
      <c r="C6" s="76"/>
      <c r="D6" s="27" t="s">
        <v>17</v>
      </c>
      <c r="E6" s="27" t="s">
        <v>9</v>
      </c>
      <c r="F6" s="26" t="s">
        <v>18</v>
      </c>
      <c r="G6" s="27" t="s">
        <v>19</v>
      </c>
      <c r="H6" s="84"/>
      <c r="I6" s="27" t="s">
        <v>14</v>
      </c>
      <c r="J6" s="27" t="s">
        <v>15</v>
      </c>
      <c r="K6" s="27" t="s">
        <v>16</v>
      </c>
      <c r="L6" s="27" t="s">
        <v>14</v>
      </c>
      <c r="M6" s="27" t="s">
        <v>15</v>
      </c>
      <c r="N6" s="27" t="s">
        <v>16</v>
      </c>
      <c r="O6" s="75"/>
      <c r="P6" s="83"/>
    </row>
    <row r="7" spans="1:16" ht="18.600000000000001" thickBot="1">
      <c r="A7" s="10">
        <v>1</v>
      </c>
      <c r="B7" s="10">
        <v>2</v>
      </c>
      <c r="C7" s="17">
        <v>3</v>
      </c>
      <c r="D7" s="28">
        <v>4</v>
      </c>
      <c r="E7" s="28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23">
        <v>16</v>
      </c>
    </row>
    <row r="8" spans="1:16" ht="18.75" customHeight="1" thickBot="1">
      <c r="A8" s="29">
        <v>1</v>
      </c>
      <c r="B8" s="30" t="s">
        <v>2</v>
      </c>
      <c r="C8" s="31">
        <f>D8+E8</f>
        <v>42.099999999999994</v>
      </c>
      <c r="D8" s="32">
        <f>D9+D10+D11+D14</f>
        <v>40.299999999999997</v>
      </c>
      <c r="E8" s="32">
        <f t="shared" ref="E8:N8" si="0">E9+E10+E11+E14</f>
        <v>1.8</v>
      </c>
      <c r="F8" s="33">
        <f t="shared" si="0"/>
        <v>1946676</v>
      </c>
      <c r="G8" s="33">
        <f t="shared" si="0"/>
        <v>8200</v>
      </c>
      <c r="H8" s="33">
        <f t="shared" si="0"/>
        <v>62423</v>
      </c>
      <c r="I8" s="33">
        <f t="shared" si="0"/>
        <v>1946676</v>
      </c>
      <c r="J8" s="33">
        <f t="shared" si="0"/>
        <v>0</v>
      </c>
      <c r="K8" s="33">
        <f t="shared" si="0"/>
        <v>0</v>
      </c>
      <c r="L8" s="33">
        <f t="shared" si="0"/>
        <v>62423</v>
      </c>
      <c r="M8" s="33">
        <f t="shared" si="0"/>
        <v>0</v>
      </c>
      <c r="N8" s="33">
        <f t="shared" si="0"/>
        <v>0</v>
      </c>
      <c r="O8" s="65">
        <f>F8/D8/2</f>
        <v>24152.307692307695</v>
      </c>
      <c r="P8" s="62"/>
    </row>
    <row r="9" spans="1:16" ht="17.25" customHeight="1" thickBot="1">
      <c r="A9" s="35"/>
      <c r="B9" s="18" t="s">
        <v>3</v>
      </c>
      <c r="C9" s="36">
        <f>D9+E9</f>
        <v>3</v>
      </c>
      <c r="D9" s="37">
        <v>3</v>
      </c>
      <c r="E9" s="37"/>
      <c r="F9" s="36">
        <v>192178</v>
      </c>
      <c r="G9" s="36">
        <v>0</v>
      </c>
      <c r="H9" s="36"/>
      <c r="I9" s="36">
        <f>F9</f>
        <v>192178</v>
      </c>
      <c r="J9" s="36"/>
      <c r="K9" s="36"/>
      <c r="L9" s="36">
        <f>H9</f>
        <v>0</v>
      </c>
      <c r="M9" s="36"/>
      <c r="N9" s="36"/>
      <c r="O9" s="65">
        <f t="shared" ref="O9:O48" si="1">F9/D9/2</f>
        <v>32029.666666666668</v>
      </c>
      <c r="P9" s="63"/>
    </row>
    <row r="10" spans="1:16" ht="17.25" customHeight="1" thickBot="1">
      <c r="A10" s="39"/>
      <c r="B10" s="11" t="s">
        <v>10</v>
      </c>
      <c r="C10" s="40">
        <f t="shared" ref="C10:C16" si="2">D10+E10</f>
        <v>0</v>
      </c>
      <c r="D10" s="41"/>
      <c r="E10" s="41"/>
      <c r="F10" s="40"/>
      <c r="G10" s="40"/>
      <c r="H10" s="40"/>
      <c r="I10" s="36">
        <f t="shared" ref="I10:I16" si="3">F10</f>
        <v>0</v>
      </c>
      <c r="J10" s="40"/>
      <c r="K10" s="40"/>
      <c r="L10" s="36">
        <f t="shared" ref="L10:L16" si="4">H10</f>
        <v>0</v>
      </c>
      <c r="M10" s="40"/>
      <c r="N10" s="40"/>
      <c r="O10" s="65" t="e">
        <f t="shared" si="1"/>
        <v>#DIV/0!</v>
      </c>
      <c r="P10" s="64"/>
    </row>
    <row r="11" spans="1:16" ht="16.5" customHeight="1" thickBot="1">
      <c r="A11" s="39"/>
      <c r="B11" s="12" t="s">
        <v>23</v>
      </c>
      <c r="C11" s="40">
        <f t="shared" si="2"/>
        <v>14.3</v>
      </c>
      <c r="D11" s="43">
        <f>D12+D13</f>
        <v>14.3</v>
      </c>
      <c r="E11" s="43">
        <f t="shared" ref="E11:N11" si="5">E12+E13</f>
        <v>0</v>
      </c>
      <c r="F11" s="66">
        <f t="shared" si="5"/>
        <v>848093</v>
      </c>
      <c r="G11" s="66">
        <f t="shared" si="5"/>
        <v>8200</v>
      </c>
      <c r="H11" s="66">
        <f t="shared" si="5"/>
        <v>0</v>
      </c>
      <c r="I11" s="67">
        <f t="shared" si="3"/>
        <v>848093</v>
      </c>
      <c r="J11" s="66">
        <f t="shared" si="5"/>
        <v>0</v>
      </c>
      <c r="K11" s="66">
        <f t="shared" si="5"/>
        <v>0</v>
      </c>
      <c r="L11" s="67">
        <f t="shared" si="4"/>
        <v>0</v>
      </c>
      <c r="M11" s="66">
        <f t="shared" si="5"/>
        <v>0</v>
      </c>
      <c r="N11" s="66">
        <f t="shared" si="5"/>
        <v>0</v>
      </c>
      <c r="O11" s="65">
        <f t="shared" si="1"/>
        <v>29653.601398601397</v>
      </c>
      <c r="P11" s="43"/>
    </row>
    <row r="12" spans="1:16" ht="19.5" customHeight="1" thickBot="1">
      <c r="A12" s="39"/>
      <c r="B12" s="11" t="s">
        <v>22</v>
      </c>
      <c r="C12" s="40">
        <f t="shared" si="2"/>
        <v>12.5</v>
      </c>
      <c r="D12" s="41">
        <v>12.5</v>
      </c>
      <c r="E12" s="41"/>
      <c r="F12" s="68">
        <v>771060</v>
      </c>
      <c r="G12" s="68">
        <v>8200</v>
      </c>
      <c r="H12" s="68"/>
      <c r="I12" s="67">
        <f t="shared" si="3"/>
        <v>771060</v>
      </c>
      <c r="J12" s="68"/>
      <c r="K12" s="68"/>
      <c r="L12" s="67">
        <f t="shared" si="4"/>
        <v>0</v>
      </c>
      <c r="M12" s="68"/>
      <c r="N12" s="68"/>
      <c r="O12" s="65">
        <f t="shared" si="1"/>
        <v>30842.400000000001</v>
      </c>
      <c r="P12" s="64"/>
    </row>
    <row r="13" spans="1:16" ht="17.25" customHeight="1" thickBot="1">
      <c r="A13" s="39"/>
      <c r="B13" s="11" t="s">
        <v>24</v>
      </c>
      <c r="C13" s="40">
        <f t="shared" si="2"/>
        <v>1.8</v>
      </c>
      <c r="D13" s="41">
        <v>1.8</v>
      </c>
      <c r="E13" s="41"/>
      <c r="F13" s="68">
        <v>77033</v>
      </c>
      <c r="G13" s="68"/>
      <c r="H13" s="68">
        <v>0</v>
      </c>
      <c r="I13" s="67">
        <f t="shared" si="3"/>
        <v>77033</v>
      </c>
      <c r="J13" s="68"/>
      <c r="K13" s="68"/>
      <c r="L13" s="67">
        <f t="shared" si="4"/>
        <v>0</v>
      </c>
      <c r="M13" s="68"/>
      <c r="N13" s="68"/>
      <c r="O13" s="65">
        <f t="shared" si="1"/>
        <v>21398.055555555555</v>
      </c>
      <c r="P13" s="42"/>
    </row>
    <row r="14" spans="1:16" ht="17.25" customHeight="1" thickBot="1">
      <c r="A14" s="39"/>
      <c r="B14" s="12" t="s">
        <v>20</v>
      </c>
      <c r="C14" s="40">
        <f t="shared" si="2"/>
        <v>24.8</v>
      </c>
      <c r="D14" s="43">
        <f>D15+D16</f>
        <v>23</v>
      </c>
      <c r="E14" s="43">
        <f>E15+E16</f>
        <v>1.8</v>
      </c>
      <c r="F14" s="66">
        <f t="shared" ref="F14:N14" si="6">F15+F16</f>
        <v>906405</v>
      </c>
      <c r="G14" s="66">
        <f t="shared" si="6"/>
        <v>0</v>
      </c>
      <c r="H14" s="66">
        <f t="shared" si="6"/>
        <v>62423</v>
      </c>
      <c r="I14" s="67">
        <f t="shared" si="3"/>
        <v>906405</v>
      </c>
      <c r="J14" s="66">
        <f t="shared" si="6"/>
        <v>0</v>
      </c>
      <c r="K14" s="66">
        <f t="shared" si="6"/>
        <v>0</v>
      </c>
      <c r="L14" s="67">
        <f t="shared" si="4"/>
        <v>62423</v>
      </c>
      <c r="M14" s="66">
        <f t="shared" si="6"/>
        <v>0</v>
      </c>
      <c r="N14" s="66">
        <f t="shared" si="6"/>
        <v>0</v>
      </c>
      <c r="O14" s="65">
        <f t="shared" si="1"/>
        <v>19704.456521739132</v>
      </c>
      <c r="P14" s="44"/>
    </row>
    <row r="15" spans="1:16" ht="16.5" customHeight="1" thickBot="1">
      <c r="A15" s="39"/>
      <c r="B15" s="11" t="s">
        <v>25</v>
      </c>
      <c r="C15" s="40">
        <f t="shared" si="2"/>
        <v>8</v>
      </c>
      <c r="D15" s="41">
        <v>8</v>
      </c>
      <c r="E15" s="41"/>
      <c r="F15" s="68">
        <v>304455</v>
      </c>
      <c r="G15" s="68"/>
      <c r="H15" s="68"/>
      <c r="I15" s="67">
        <f t="shared" si="3"/>
        <v>304455</v>
      </c>
      <c r="J15" s="68"/>
      <c r="K15" s="68"/>
      <c r="L15" s="67">
        <f t="shared" si="4"/>
        <v>0</v>
      </c>
      <c r="M15" s="68"/>
      <c r="N15" s="68"/>
      <c r="O15" s="65">
        <f t="shared" si="1"/>
        <v>19028.4375</v>
      </c>
      <c r="P15" s="42"/>
    </row>
    <row r="16" spans="1:16" ht="17.25" customHeight="1" thickBot="1">
      <c r="A16" s="45"/>
      <c r="B16" s="19" t="s">
        <v>26</v>
      </c>
      <c r="C16" s="46">
        <f t="shared" si="2"/>
        <v>16.8</v>
      </c>
      <c r="D16" s="47">
        <v>15</v>
      </c>
      <c r="E16" s="47">
        <v>1.8</v>
      </c>
      <c r="F16" s="69">
        <v>601950</v>
      </c>
      <c r="G16" s="69"/>
      <c r="H16" s="69">
        <v>62423</v>
      </c>
      <c r="I16" s="67">
        <f t="shared" si="3"/>
        <v>601950</v>
      </c>
      <c r="J16" s="69"/>
      <c r="K16" s="69"/>
      <c r="L16" s="67">
        <f t="shared" si="4"/>
        <v>62423</v>
      </c>
      <c r="M16" s="69"/>
      <c r="N16" s="69"/>
      <c r="O16" s="65">
        <f t="shared" si="1"/>
        <v>20065</v>
      </c>
      <c r="P16" s="48"/>
    </row>
    <row r="17" spans="1:16" ht="18.75" customHeight="1" thickBot="1">
      <c r="A17" s="29">
        <v>2</v>
      </c>
      <c r="B17" s="30" t="s">
        <v>4</v>
      </c>
      <c r="C17" s="31">
        <f>D17+E17</f>
        <v>104.4</v>
      </c>
      <c r="D17" s="32">
        <f>D18+D19+D20+D24+D25+D26+D27+D30</f>
        <v>101</v>
      </c>
      <c r="E17" s="32">
        <f t="shared" ref="E17" si="7">E18+E19+E20+E24+E25+E26+E27+E30</f>
        <v>3.4</v>
      </c>
      <c r="F17" s="70">
        <f>F18+F19+F20+F24+F25+F26+F27+F30</f>
        <v>5389568</v>
      </c>
      <c r="G17" s="70">
        <f t="shared" ref="G17:P17" si="8">G18+G19+G20+G24+G25+G26+G27+G30</f>
        <v>47539</v>
      </c>
      <c r="H17" s="70">
        <f t="shared" si="8"/>
        <v>137657</v>
      </c>
      <c r="I17" s="70">
        <f t="shared" si="8"/>
        <v>5389568</v>
      </c>
      <c r="J17" s="70">
        <f t="shared" si="8"/>
        <v>0</v>
      </c>
      <c r="K17" s="70">
        <f t="shared" si="8"/>
        <v>0</v>
      </c>
      <c r="L17" s="70">
        <f t="shared" si="8"/>
        <v>137657</v>
      </c>
      <c r="M17" s="70">
        <f t="shared" si="8"/>
        <v>0</v>
      </c>
      <c r="N17" s="70">
        <f t="shared" si="8"/>
        <v>0</v>
      </c>
      <c r="O17" s="65">
        <f t="shared" si="1"/>
        <v>26681.029702970296</v>
      </c>
      <c r="P17" s="33">
        <f t="shared" si="8"/>
        <v>404444</v>
      </c>
    </row>
    <row r="18" spans="1:16" ht="17.25" customHeight="1" thickBot="1">
      <c r="A18" s="49"/>
      <c r="B18" s="18" t="s">
        <v>3</v>
      </c>
      <c r="C18" s="37">
        <f t="shared" ref="C18:C30" si="9">D18+E18</f>
        <v>3</v>
      </c>
      <c r="D18" s="37">
        <v>3</v>
      </c>
      <c r="E18" s="37"/>
      <c r="F18" s="67">
        <v>408104</v>
      </c>
      <c r="G18" s="67">
        <v>47539</v>
      </c>
      <c r="H18" s="67"/>
      <c r="I18" s="67">
        <f>F18</f>
        <v>408104</v>
      </c>
      <c r="J18" s="67"/>
      <c r="K18" s="67"/>
      <c r="L18" s="67">
        <f>H18</f>
        <v>0</v>
      </c>
      <c r="M18" s="67"/>
      <c r="N18" s="67"/>
      <c r="O18" s="65">
        <f t="shared" si="1"/>
        <v>68017.333333333328</v>
      </c>
      <c r="P18" s="38"/>
    </row>
    <row r="19" spans="1:16" ht="20.25" customHeight="1" thickBot="1">
      <c r="A19" s="50"/>
      <c r="B19" s="11" t="s">
        <v>10</v>
      </c>
      <c r="C19" s="41">
        <f t="shared" si="9"/>
        <v>1</v>
      </c>
      <c r="D19" s="41">
        <v>1</v>
      </c>
      <c r="E19" s="41"/>
      <c r="F19" s="68">
        <v>144107</v>
      </c>
      <c r="G19" s="68"/>
      <c r="H19" s="68"/>
      <c r="I19" s="67">
        <f t="shared" ref="I19:I30" si="10">F19</f>
        <v>144107</v>
      </c>
      <c r="J19" s="68"/>
      <c r="K19" s="68"/>
      <c r="L19" s="67">
        <f t="shared" ref="L19:L30" si="11">H19</f>
        <v>0</v>
      </c>
      <c r="M19" s="68"/>
      <c r="N19" s="68"/>
      <c r="O19" s="65">
        <f t="shared" si="1"/>
        <v>72053.5</v>
      </c>
      <c r="P19" s="42">
        <v>2071</v>
      </c>
    </row>
    <row r="20" spans="1:16" ht="30" customHeight="1" thickBot="1">
      <c r="A20" s="50"/>
      <c r="B20" s="13" t="s">
        <v>36</v>
      </c>
      <c r="C20" s="41">
        <f t="shared" si="9"/>
        <v>57.9</v>
      </c>
      <c r="D20" s="43">
        <f>D21+D22+D23</f>
        <v>57</v>
      </c>
      <c r="E20" s="43">
        <f t="shared" ref="E20:N20" si="12">E21+E22+E23</f>
        <v>0.9</v>
      </c>
      <c r="F20" s="66">
        <f>F21+F22+F23</f>
        <v>3315028</v>
      </c>
      <c r="G20" s="66">
        <f t="shared" si="12"/>
        <v>0</v>
      </c>
      <c r="H20" s="66">
        <f t="shared" si="12"/>
        <v>49219</v>
      </c>
      <c r="I20" s="67">
        <f t="shared" si="10"/>
        <v>3315028</v>
      </c>
      <c r="J20" s="66">
        <f t="shared" si="12"/>
        <v>0</v>
      </c>
      <c r="K20" s="66">
        <f t="shared" si="12"/>
        <v>0</v>
      </c>
      <c r="L20" s="67">
        <f t="shared" si="11"/>
        <v>49219</v>
      </c>
      <c r="M20" s="66">
        <f t="shared" si="12"/>
        <v>0</v>
      </c>
      <c r="N20" s="66">
        <f t="shared" si="12"/>
        <v>0</v>
      </c>
      <c r="O20" s="65">
        <f t="shared" si="1"/>
        <v>29079.192982456141</v>
      </c>
      <c r="P20" s="43">
        <f>P21+P23</f>
        <v>400609</v>
      </c>
    </row>
    <row r="21" spans="1:16" ht="17.25" customHeight="1" thickBot="1">
      <c r="A21" s="39"/>
      <c r="B21" s="11" t="s">
        <v>27</v>
      </c>
      <c r="C21" s="41">
        <f t="shared" si="9"/>
        <v>54</v>
      </c>
      <c r="D21" s="41">
        <v>54</v>
      </c>
      <c r="E21" s="41"/>
      <c r="F21" s="68">
        <v>3124550</v>
      </c>
      <c r="G21" s="68"/>
      <c r="H21" s="68"/>
      <c r="I21" s="67">
        <f t="shared" si="10"/>
        <v>3124550</v>
      </c>
      <c r="J21" s="71"/>
      <c r="K21" s="71"/>
      <c r="L21" s="67">
        <f t="shared" si="11"/>
        <v>0</v>
      </c>
      <c r="M21" s="68"/>
      <c r="N21" s="68"/>
      <c r="O21" s="65">
        <f t="shared" si="1"/>
        <v>28931.018518518518</v>
      </c>
      <c r="P21" s="42">
        <v>384432</v>
      </c>
    </row>
    <row r="22" spans="1:16" ht="17.25" customHeight="1" thickBot="1">
      <c r="A22" s="39"/>
      <c r="B22" s="11" t="s">
        <v>28</v>
      </c>
      <c r="C22" s="41">
        <f t="shared" si="9"/>
        <v>0</v>
      </c>
      <c r="D22" s="41"/>
      <c r="E22" s="41"/>
      <c r="F22" s="68"/>
      <c r="G22" s="68"/>
      <c r="H22" s="68"/>
      <c r="I22" s="67">
        <f t="shared" si="10"/>
        <v>0</v>
      </c>
      <c r="J22" s="68"/>
      <c r="K22" s="68"/>
      <c r="L22" s="67">
        <f t="shared" si="11"/>
        <v>0</v>
      </c>
      <c r="M22" s="68"/>
      <c r="N22" s="68"/>
      <c r="O22" s="65" t="e">
        <f t="shared" si="1"/>
        <v>#DIV/0!</v>
      </c>
      <c r="P22" s="42"/>
    </row>
    <row r="23" spans="1:16" ht="18.75" customHeight="1" thickBot="1">
      <c r="A23" s="39"/>
      <c r="B23" s="11" t="s">
        <v>43</v>
      </c>
      <c r="C23" s="41">
        <f>D23+E23</f>
        <v>3.9</v>
      </c>
      <c r="D23" s="41">
        <v>3</v>
      </c>
      <c r="E23" s="41">
        <v>0.9</v>
      </c>
      <c r="F23" s="68">
        <v>190478</v>
      </c>
      <c r="G23" s="68"/>
      <c r="H23" s="68">
        <v>49219</v>
      </c>
      <c r="I23" s="67">
        <f t="shared" si="10"/>
        <v>190478</v>
      </c>
      <c r="J23" s="68"/>
      <c r="K23" s="68"/>
      <c r="L23" s="67">
        <f t="shared" si="11"/>
        <v>49219</v>
      </c>
      <c r="M23" s="68"/>
      <c r="N23" s="68"/>
      <c r="O23" s="65">
        <f t="shared" si="1"/>
        <v>31746.333333333332</v>
      </c>
      <c r="P23" s="42">
        <v>16177</v>
      </c>
    </row>
    <row r="24" spans="1:16" ht="17.25" customHeight="1" thickBot="1">
      <c r="A24" s="39"/>
      <c r="B24" s="11" t="s">
        <v>21</v>
      </c>
      <c r="C24" s="41">
        <f t="shared" si="9"/>
        <v>1</v>
      </c>
      <c r="D24" s="41">
        <v>1</v>
      </c>
      <c r="E24" s="41"/>
      <c r="F24" s="68">
        <v>59185</v>
      </c>
      <c r="G24" s="68"/>
      <c r="H24" s="68"/>
      <c r="I24" s="67">
        <f t="shared" si="10"/>
        <v>59185</v>
      </c>
      <c r="J24" s="68"/>
      <c r="K24" s="68"/>
      <c r="L24" s="67">
        <f t="shared" si="11"/>
        <v>0</v>
      </c>
      <c r="M24" s="68"/>
      <c r="N24" s="68"/>
      <c r="O24" s="65">
        <f t="shared" si="1"/>
        <v>29592.5</v>
      </c>
      <c r="P24" s="42"/>
    </row>
    <row r="25" spans="1:16" ht="24.6" customHeight="1" thickBot="1">
      <c r="A25" s="39"/>
      <c r="B25" s="14" t="s">
        <v>38</v>
      </c>
      <c r="C25" s="41">
        <f t="shared" si="9"/>
        <v>2</v>
      </c>
      <c r="D25" s="41">
        <v>2</v>
      </c>
      <c r="E25" s="41"/>
      <c r="F25" s="68">
        <v>109784</v>
      </c>
      <c r="G25" s="68"/>
      <c r="H25" s="68"/>
      <c r="I25" s="67">
        <f t="shared" si="10"/>
        <v>109784</v>
      </c>
      <c r="J25" s="68"/>
      <c r="K25" s="68"/>
      <c r="L25" s="67">
        <f t="shared" si="11"/>
        <v>0</v>
      </c>
      <c r="M25" s="68"/>
      <c r="N25" s="68"/>
      <c r="O25" s="65">
        <f t="shared" si="1"/>
        <v>27446</v>
      </c>
      <c r="P25" s="42"/>
    </row>
    <row r="26" spans="1:16" ht="27" customHeight="1" thickBot="1">
      <c r="A26" s="39"/>
      <c r="B26" s="14" t="s">
        <v>39</v>
      </c>
      <c r="C26" s="41">
        <f t="shared" si="9"/>
        <v>0</v>
      </c>
      <c r="D26" s="41"/>
      <c r="E26" s="41"/>
      <c r="F26" s="68"/>
      <c r="G26" s="68"/>
      <c r="H26" s="68"/>
      <c r="I26" s="67">
        <f t="shared" si="10"/>
        <v>0</v>
      </c>
      <c r="J26" s="68"/>
      <c r="K26" s="68"/>
      <c r="L26" s="67">
        <f t="shared" si="11"/>
        <v>0</v>
      </c>
      <c r="M26" s="68"/>
      <c r="N26" s="68"/>
      <c r="O26" s="65" t="e">
        <f t="shared" si="1"/>
        <v>#DIV/0!</v>
      </c>
      <c r="P26" s="42"/>
    </row>
    <row r="27" spans="1:16" ht="16.5" customHeight="1" thickBot="1">
      <c r="A27" s="39"/>
      <c r="B27" s="11" t="s">
        <v>20</v>
      </c>
      <c r="C27" s="41">
        <f t="shared" si="9"/>
        <v>37</v>
      </c>
      <c r="D27" s="43">
        <f>D28+D29</f>
        <v>35</v>
      </c>
      <c r="E27" s="43">
        <f t="shared" ref="E27:N27" si="13">E28+E29</f>
        <v>2</v>
      </c>
      <c r="F27" s="66">
        <f>F28+F29</f>
        <v>1229020</v>
      </c>
      <c r="G27" s="66">
        <f t="shared" si="13"/>
        <v>0</v>
      </c>
      <c r="H27" s="66">
        <f t="shared" si="13"/>
        <v>64968</v>
      </c>
      <c r="I27" s="67">
        <f t="shared" si="10"/>
        <v>1229020</v>
      </c>
      <c r="J27" s="66">
        <f t="shared" si="13"/>
        <v>0</v>
      </c>
      <c r="K27" s="66">
        <f t="shared" si="13"/>
        <v>0</v>
      </c>
      <c r="L27" s="67">
        <f t="shared" si="11"/>
        <v>64968</v>
      </c>
      <c r="M27" s="66">
        <f t="shared" si="13"/>
        <v>0</v>
      </c>
      <c r="N27" s="66">
        <f t="shared" si="13"/>
        <v>0</v>
      </c>
      <c r="O27" s="65">
        <f t="shared" si="1"/>
        <v>17557.428571428572</v>
      </c>
      <c r="P27" s="43">
        <f t="shared" ref="P27" si="14">P28+P29</f>
        <v>0</v>
      </c>
    </row>
    <row r="28" spans="1:16" ht="16.5" customHeight="1" thickBot="1">
      <c r="A28" s="39"/>
      <c r="B28" s="15" t="s">
        <v>29</v>
      </c>
      <c r="C28" s="41">
        <f t="shared" si="9"/>
        <v>2</v>
      </c>
      <c r="D28" s="41">
        <v>2</v>
      </c>
      <c r="E28" s="41"/>
      <c r="F28" s="68">
        <v>65086</v>
      </c>
      <c r="G28" s="68"/>
      <c r="H28" s="68"/>
      <c r="I28" s="67">
        <f t="shared" si="10"/>
        <v>65086</v>
      </c>
      <c r="J28" s="68"/>
      <c r="K28" s="68"/>
      <c r="L28" s="67">
        <f t="shared" si="11"/>
        <v>0</v>
      </c>
      <c r="M28" s="68"/>
      <c r="N28" s="68"/>
      <c r="O28" s="65">
        <f t="shared" si="1"/>
        <v>16271.5</v>
      </c>
      <c r="P28" s="42"/>
    </row>
    <row r="29" spans="1:16" ht="18.75" customHeight="1" thickBot="1">
      <c r="A29" s="39"/>
      <c r="B29" s="11" t="s">
        <v>30</v>
      </c>
      <c r="C29" s="41">
        <f t="shared" si="9"/>
        <v>35</v>
      </c>
      <c r="D29" s="41">
        <v>33</v>
      </c>
      <c r="E29" s="41">
        <v>2</v>
      </c>
      <c r="F29" s="68">
        <v>1163934</v>
      </c>
      <c r="G29" s="68"/>
      <c r="H29" s="68">
        <v>64968</v>
      </c>
      <c r="I29" s="67">
        <f t="shared" si="10"/>
        <v>1163934</v>
      </c>
      <c r="J29" s="68"/>
      <c r="K29" s="68"/>
      <c r="L29" s="67">
        <f t="shared" si="11"/>
        <v>64968</v>
      </c>
      <c r="M29" s="68"/>
      <c r="N29" s="68"/>
      <c r="O29" s="65">
        <f t="shared" si="1"/>
        <v>17635.363636363636</v>
      </c>
      <c r="P29" s="42"/>
    </row>
    <row r="30" spans="1:16" ht="27.6" customHeight="1" thickBot="1">
      <c r="A30" s="45"/>
      <c r="B30" s="20" t="s">
        <v>37</v>
      </c>
      <c r="C30" s="47">
        <f t="shared" si="9"/>
        <v>2.5</v>
      </c>
      <c r="D30" s="47">
        <v>2</v>
      </c>
      <c r="E30" s="47">
        <v>0.5</v>
      </c>
      <c r="F30" s="69">
        <v>124340</v>
      </c>
      <c r="G30" s="69"/>
      <c r="H30" s="69">
        <v>23470</v>
      </c>
      <c r="I30" s="67">
        <f t="shared" si="10"/>
        <v>124340</v>
      </c>
      <c r="J30" s="69"/>
      <c r="K30" s="69"/>
      <c r="L30" s="67">
        <f t="shared" si="11"/>
        <v>23470</v>
      </c>
      <c r="M30" s="69"/>
      <c r="N30" s="69"/>
      <c r="O30" s="65">
        <f t="shared" si="1"/>
        <v>31085</v>
      </c>
      <c r="P30" s="48">
        <v>1764</v>
      </c>
    </row>
    <row r="31" spans="1:16" ht="35.25" customHeight="1" thickBot="1">
      <c r="A31" s="29">
        <v>3</v>
      </c>
      <c r="B31" s="21" t="s">
        <v>5</v>
      </c>
      <c r="C31" s="32">
        <f t="shared" ref="C31:C42" si="15">D31+E31</f>
        <v>0</v>
      </c>
      <c r="D31" s="32">
        <f>D32+D33+D34+D36</f>
        <v>0</v>
      </c>
      <c r="E31" s="32">
        <f t="shared" ref="E31:N31" si="16">E32+E33+E34+E36</f>
        <v>0</v>
      </c>
      <c r="F31" s="33">
        <f t="shared" si="16"/>
        <v>0</v>
      </c>
      <c r="G31" s="33">
        <f t="shared" si="16"/>
        <v>0</v>
      </c>
      <c r="H31" s="33">
        <f t="shared" si="16"/>
        <v>0</v>
      </c>
      <c r="I31" s="33">
        <f t="shared" si="16"/>
        <v>0</v>
      </c>
      <c r="J31" s="33">
        <f t="shared" si="16"/>
        <v>0</v>
      </c>
      <c r="K31" s="33">
        <f t="shared" si="16"/>
        <v>0</v>
      </c>
      <c r="L31" s="33">
        <f t="shared" si="16"/>
        <v>0</v>
      </c>
      <c r="M31" s="33">
        <f t="shared" si="16"/>
        <v>0</v>
      </c>
      <c r="N31" s="33">
        <f t="shared" si="16"/>
        <v>0</v>
      </c>
      <c r="O31" s="65" t="e">
        <f t="shared" si="1"/>
        <v>#DIV/0!</v>
      </c>
      <c r="P31" s="34"/>
    </row>
    <row r="32" spans="1:16" ht="14.4" customHeight="1" thickBot="1">
      <c r="A32" s="35"/>
      <c r="B32" s="18" t="s">
        <v>3</v>
      </c>
      <c r="C32" s="37">
        <f t="shared" si="15"/>
        <v>0</v>
      </c>
      <c r="D32" s="37"/>
      <c r="E32" s="37"/>
      <c r="F32" s="36"/>
      <c r="G32" s="36"/>
      <c r="H32" s="36"/>
      <c r="I32" s="36"/>
      <c r="J32" s="36"/>
      <c r="K32" s="36"/>
      <c r="L32" s="36"/>
      <c r="M32" s="36"/>
      <c r="N32" s="36"/>
      <c r="O32" s="65" t="e">
        <f t="shared" si="1"/>
        <v>#DIV/0!</v>
      </c>
      <c r="P32" s="38"/>
    </row>
    <row r="33" spans="1:16" ht="18.75" customHeight="1" thickBot="1">
      <c r="A33" s="39"/>
      <c r="B33" s="11" t="s">
        <v>10</v>
      </c>
      <c r="C33" s="41">
        <f t="shared" si="15"/>
        <v>0</v>
      </c>
      <c r="D33" s="41"/>
      <c r="E33" s="41"/>
      <c r="F33" s="40"/>
      <c r="G33" s="40"/>
      <c r="H33" s="40"/>
      <c r="I33" s="40"/>
      <c r="J33" s="40"/>
      <c r="K33" s="40"/>
      <c r="L33" s="40"/>
      <c r="M33" s="40"/>
      <c r="N33" s="40"/>
      <c r="O33" s="65" t="e">
        <f t="shared" si="1"/>
        <v>#DIV/0!</v>
      </c>
      <c r="P33" s="42"/>
    </row>
    <row r="34" spans="1:16" ht="17.25" customHeight="1" thickBot="1">
      <c r="A34" s="39"/>
      <c r="B34" s="11" t="s">
        <v>6</v>
      </c>
      <c r="C34" s="41">
        <f t="shared" si="15"/>
        <v>0</v>
      </c>
      <c r="D34" s="41"/>
      <c r="E34" s="41"/>
      <c r="F34" s="40"/>
      <c r="G34" s="40"/>
      <c r="H34" s="40"/>
      <c r="I34" s="40"/>
      <c r="J34" s="40"/>
      <c r="K34" s="40"/>
      <c r="L34" s="40"/>
      <c r="M34" s="40"/>
      <c r="N34" s="40"/>
      <c r="O34" s="65" t="e">
        <f t="shared" si="1"/>
        <v>#DIV/0!</v>
      </c>
      <c r="P34" s="42"/>
    </row>
    <row r="35" spans="1:16" ht="27.6" customHeight="1" thickBot="1">
      <c r="A35" s="39"/>
      <c r="B35" s="16" t="s">
        <v>44</v>
      </c>
      <c r="C35" s="41"/>
      <c r="D35" s="41"/>
      <c r="E35" s="41"/>
      <c r="F35" s="40"/>
      <c r="G35" s="40"/>
      <c r="H35" s="40"/>
      <c r="I35" s="40"/>
      <c r="J35" s="40"/>
      <c r="K35" s="40"/>
      <c r="L35" s="40"/>
      <c r="M35" s="40"/>
      <c r="N35" s="40"/>
      <c r="O35" s="65" t="e">
        <f t="shared" si="1"/>
        <v>#DIV/0!</v>
      </c>
      <c r="P35" s="42"/>
    </row>
    <row r="36" spans="1:16" ht="18" customHeight="1" thickBot="1">
      <c r="A36" s="45"/>
      <c r="B36" s="19" t="s">
        <v>7</v>
      </c>
      <c r="C36" s="47">
        <f t="shared" si="15"/>
        <v>0</v>
      </c>
      <c r="D36" s="47"/>
      <c r="E36" s="47"/>
      <c r="F36" s="46"/>
      <c r="G36" s="46"/>
      <c r="H36" s="46"/>
      <c r="I36" s="46"/>
      <c r="J36" s="46"/>
      <c r="K36" s="46"/>
      <c r="L36" s="46"/>
      <c r="M36" s="46"/>
      <c r="N36" s="46"/>
      <c r="O36" s="65" t="e">
        <f t="shared" si="1"/>
        <v>#DIV/0!</v>
      </c>
      <c r="P36" s="48"/>
    </row>
    <row r="37" spans="1:16" ht="40.5" customHeight="1" thickBot="1">
      <c r="A37" s="29">
        <v>4</v>
      </c>
      <c r="B37" s="22" t="s">
        <v>41</v>
      </c>
      <c r="C37" s="32">
        <f>D37+E37</f>
        <v>0</v>
      </c>
      <c r="D37" s="32">
        <f>D38+D39+D40+D41</f>
        <v>0</v>
      </c>
      <c r="E37" s="32">
        <f t="shared" ref="E37:N37" si="17">E38+E39+E40+E41</f>
        <v>0</v>
      </c>
      <c r="F37" s="33">
        <f t="shared" si="17"/>
        <v>0</v>
      </c>
      <c r="G37" s="33">
        <f t="shared" si="17"/>
        <v>0</v>
      </c>
      <c r="H37" s="33">
        <f t="shared" si="17"/>
        <v>0</v>
      </c>
      <c r="I37" s="33">
        <f t="shared" si="17"/>
        <v>0</v>
      </c>
      <c r="J37" s="33">
        <f t="shared" si="17"/>
        <v>0</v>
      </c>
      <c r="K37" s="33">
        <f t="shared" si="17"/>
        <v>0</v>
      </c>
      <c r="L37" s="33">
        <f t="shared" si="17"/>
        <v>0</v>
      </c>
      <c r="M37" s="33">
        <f t="shared" si="17"/>
        <v>0</v>
      </c>
      <c r="N37" s="33">
        <f t="shared" si="17"/>
        <v>0</v>
      </c>
      <c r="O37" s="65" t="e">
        <f t="shared" si="1"/>
        <v>#DIV/0!</v>
      </c>
      <c r="P37" s="34"/>
    </row>
    <row r="38" spans="1:16" ht="14.1" customHeight="1" thickBot="1">
      <c r="A38" s="35"/>
      <c r="B38" s="18" t="s">
        <v>3</v>
      </c>
      <c r="C38" s="37">
        <f>D38+E38</f>
        <v>0</v>
      </c>
      <c r="D38" s="37"/>
      <c r="E38" s="37"/>
      <c r="F38" s="36"/>
      <c r="G38" s="36"/>
      <c r="H38" s="36"/>
      <c r="I38" s="36"/>
      <c r="J38" s="36"/>
      <c r="K38" s="36"/>
      <c r="L38" s="36"/>
      <c r="M38" s="36"/>
      <c r="N38" s="36"/>
      <c r="O38" s="65" t="e">
        <f t="shared" si="1"/>
        <v>#DIV/0!</v>
      </c>
      <c r="P38" s="38"/>
    </row>
    <row r="39" spans="1:16" ht="14.1" customHeight="1" thickBot="1">
      <c r="A39" s="39"/>
      <c r="B39" s="11" t="s">
        <v>10</v>
      </c>
      <c r="C39" s="41">
        <f>D39+E39</f>
        <v>0</v>
      </c>
      <c r="D39" s="41"/>
      <c r="E39" s="41"/>
      <c r="F39" s="40"/>
      <c r="G39" s="40"/>
      <c r="H39" s="40"/>
      <c r="I39" s="40"/>
      <c r="J39" s="40"/>
      <c r="K39" s="40"/>
      <c r="L39" s="40"/>
      <c r="M39" s="40"/>
      <c r="N39" s="40"/>
      <c r="O39" s="65" t="e">
        <f t="shared" si="1"/>
        <v>#DIV/0!</v>
      </c>
      <c r="P39" s="42"/>
    </row>
    <row r="40" spans="1:16" ht="14.1" customHeight="1" thickBot="1">
      <c r="A40" s="39"/>
      <c r="B40" s="11" t="s">
        <v>6</v>
      </c>
      <c r="C40" s="41">
        <f>D40+E40</f>
        <v>0</v>
      </c>
      <c r="D40" s="41"/>
      <c r="E40" s="41"/>
      <c r="F40" s="40"/>
      <c r="G40" s="40"/>
      <c r="H40" s="40"/>
      <c r="I40" s="40"/>
      <c r="J40" s="40"/>
      <c r="K40" s="40"/>
      <c r="L40" s="40"/>
      <c r="M40" s="40"/>
      <c r="N40" s="40"/>
      <c r="O40" s="65" t="e">
        <f t="shared" si="1"/>
        <v>#DIV/0!</v>
      </c>
      <c r="P40" s="42"/>
    </row>
    <row r="41" spans="1:16" ht="14.1" customHeight="1" thickBot="1">
      <c r="A41" s="45"/>
      <c r="B41" s="19" t="s">
        <v>7</v>
      </c>
      <c r="C41" s="47">
        <f>D41+E41</f>
        <v>0</v>
      </c>
      <c r="D41" s="47"/>
      <c r="E41" s="47"/>
      <c r="F41" s="46"/>
      <c r="G41" s="46"/>
      <c r="H41" s="46"/>
      <c r="I41" s="46"/>
      <c r="J41" s="46"/>
      <c r="K41" s="46"/>
      <c r="L41" s="46"/>
      <c r="M41" s="46"/>
      <c r="N41" s="46"/>
      <c r="O41" s="65" t="e">
        <f t="shared" si="1"/>
        <v>#DIV/0!</v>
      </c>
      <c r="P41" s="48"/>
    </row>
    <row r="42" spans="1:16" ht="36" customHeight="1" thickBot="1">
      <c r="A42" s="29">
        <v>5</v>
      </c>
      <c r="B42" s="21" t="s">
        <v>12</v>
      </c>
      <c r="C42" s="32">
        <f t="shared" si="15"/>
        <v>0</v>
      </c>
      <c r="D42" s="32">
        <f>D44+D47+D45+D46</f>
        <v>0</v>
      </c>
      <c r="E42" s="32">
        <f t="shared" ref="E42:N42" si="18">E44+E47+E45+E46</f>
        <v>0</v>
      </c>
      <c r="F42" s="33">
        <f t="shared" si="18"/>
        <v>0</v>
      </c>
      <c r="G42" s="33">
        <f t="shared" si="18"/>
        <v>0</v>
      </c>
      <c r="H42" s="33">
        <f t="shared" si="18"/>
        <v>0</v>
      </c>
      <c r="I42" s="33">
        <f t="shared" si="18"/>
        <v>0</v>
      </c>
      <c r="J42" s="33">
        <f t="shared" si="18"/>
        <v>0</v>
      </c>
      <c r="K42" s="33">
        <f t="shared" si="18"/>
        <v>0</v>
      </c>
      <c r="L42" s="33">
        <f t="shared" si="18"/>
        <v>0</v>
      </c>
      <c r="M42" s="33">
        <f t="shared" si="18"/>
        <v>0</v>
      </c>
      <c r="N42" s="33">
        <f t="shared" si="18"/>
        <v>0</v>
      </c>
      <c r="O42" s="65" t="e">
        <f t="shared" si="1"/>
        <v>#DIV/0!</v>
      </c>
      <c r="P42" s="34"/>
    </row>
    <row r="43" spans="1:16" ht="34.200000000000003" customHeight="1" thickBot="1">
      <c r="A43" s="51"/>
      <c r="B43" s="52" t="s">
        <v>40</v>
      </c>
      <c r="C43" s="37">
        <f>D43+E43</f>
        <v>0</v>
      </c>
      <c r="D43" s="53"/>
      <c r="E43" s="53"/>
      <c r="F43" s="54"/>
      <c r="G43" s="54"/>
      <c r="H43" s="54"/>
      <c r="I43" s="54"/>
      <c r="J43" s="54"/>
      <c r="K43" s="54"/>
      <c r="L43" s="54"/>
      <c r="M43" s="54"/>
      <c r="N43" s="54"/>
      <c r="O43" s="65" t="e">
        <f t="shared" si="1"/>
        <v>#DIV/0!</v>
      </c>
      <c r="P43" s="38"/>
    </row>
    <row r="44" spans="1:16" ht="17.25" customHeight="1" thickBot="1">
      <c r="A44" s="39"/>
      <c r="B44" s="11" t="s">
        <v>3</v>
      </c>
      <c r="C44" s="41">
        <f t="shared" ref="C44:C47" si="19">D44+E44</f>
        <v>0</v>
      </c>
      <c r="D44" s="41"/>
      <c r="E44" s="41"/>
      <c r="F44" s="40"/>
      <c r="G44" s="40"/>
      <c r="H44" s="40"/>
      <c r="I44" s="40"/>
      <c r="J44" s="40"/>
      <c r="K44" s="40"/>
      <c r="L44" s="40"/>
      <c r="M44" s="40"/>
      <c r="N44" s="40"/>
      <c r="O44" s="65" t="e">
        <f t="shared" si="1"/>
        <v>#DIV/0!</v>
      </c>
      <c r="P44" s="42"/>
    </row>
    <row r="45" spans="1:16" ht="17.25" customHeight="1" thickBot="1">
      <c r="A45" s="39"/>
      <c r="B45" s="11" t="s">
        <v>10</v>
      </c>
      <c r="C45" s="41">
        <f t="shared" si="19"/>
        <v>0</v>
      </c>
      <c r="D45" s="41"/>
      <c r="E45" s="41"/>
      <c r="F45" s="40"/>
      <c r="G45" s="40"/>
      <c r="H45" s="40"/>
      <c r="I45" s="40"/>
      <c r="J45" s="40"/>
      <c r="K45" s="40"/>
      <c r="L45" s="40"/>
      <c r="M45" s="40"/>
      <c r="N45" s="40"/>
      <c r="O45" s="65" t="e">
        <f t="shared" si="1"/>
        <v>#DIV/0!</v>
      </c>
      <c r="P45" s="42"/>
    </row>
    <row r="46" spans="1:16" ht="15.75" customHeight="1" thickBot="1">
      <c r="A46" s="39"/>
      <c r="B46" s="11" t="s">
        <v>11</v>
      </c>
      <c r="C46" s="41">
        <f t="shared" si="19"/>
        <v>0</v>
      </c>
      <c r="D46" s="41"/>
      <c r="E46" s="41"/>
      <c r="F46" s="40"/>
      <c r="G46" s="40"/>
      <c r="H46" s="40"/>
      <c r="I46" s="40"/>
      <c r="J46" s="40"/>
      <c r="K46" s="40"/>
      <c r="L46" s="40"/>
      <c r="M46" s="40"/>
      <c r="N46" s="40"/>
      <c r="O46" s="65" t="e">
        <f t="shared" si="1"/>
        <v>#DIV/0!</v>
      </c>
      <c r="P46" s="42"/>
    </row>
    <row r="47" spans="1:16" ht="18.75" customHeight="1" thickBot="1">
      <c r="A47" s="45"/>
      <c r="B47" s="19" t="s">
        <v>7</v>
      </c>
      <c r="C47" s="46">
        <f t="shared" si="19"/>
        <v>0</v>
      </c>
      <c r="D47" s="47"/>
      <c r="E47" s="47"/>
      <c r="F47" s="46"/>
      <c r="G47" s="46"/>
      <c r="H47" s="46"/>
      <c r="I47" s="46"/>
      <c r="J47" s="46"/>
      <c r="K47" s="46"/>
      <c r="L47" s="46"/>
      <c r="M47" s="46"/>
      <c r="N47" s="46"/>
      <c r="O47" s="65" t="e">
        <f t="shared" si="1"/>
        <v>#DIV/0!</v>
      </c>
      <c r="P47" s="48"/>
    </row>
    <row r="48" spans="1:16" s="8" customFormat="1" ht="16.5" customHeight="1" thickBot="1">
      <c r="A48" s="55"/>
      <c r="B48" s="56" t="s">
        <v>8</v>
      </c>
      <c r="C48" s="57">
        <f>D48+E48</f>
        <v>146.5</v>
      </c>
      <c r="D48" s="57">
        <f t="shared" ref="D48:N48" si="20">D42+D37+D31+D17+D8</f>
        <v>141.30000000000001</v>
      </c>
      <c r="E48" s="57">
        <f t="shared" si="20"/>
        <v>5.2</v>
      </c>
      <c r="F48" s="58">
        <f t="shared" si="20"/>
        <v>7336244</v>
      </c>
      <c r="G48" s="58">
        <f t="shared" si="20"/>
        <v>55739</v>
      </c>
      <c r="H48" s="58">
        <f t="shared" si="20"/>
        <v>200080</v>
      </c>
      <c r="I48" s="58">
        <f t="shared" si="20"/>
        <v>7336244</v>
      </c>
      <c r="J48" s="58">
        <f t="shared" si="20"/>
        <v>0</v>
      </c>
      <c r="K48" s="58">
        <f t="shared" si="20"/>
        <v>0</v>
      </c>
      <c r="L48" s="58">
        <f t="shared" si="20"/>
        <v>200080</v>
      </c>
      <c r="M48" s="58">
        <f t="shared" si="20"/>
        <v>0</v>
      </c>
      <c r="N48" s="58">
        <f t="shared" si="20"/>
        <v>0</v>
      </c>
      <c r="O48" s="65">
        <f t="shared" si="1"/>
        <v>25959.815994338285</v>
      </c>
      <c r="P48" s="61">
        <f>P17</f>
        <v>404444</v>
      </c>
    </row>
    <row r="49" spans="2:11" ht="6.75" customHeight="1"/>
    <row r="50" spans="2:11" ht="15" customHeight="1">
      <c r="D50" s="3" t="s">
        <v>47</v>
      </c>
      <c r="G50" s="85"/>
    </row>
    <row r="51" spans="2:11" ht="14.1" customHeight="1">
      <c r="B51" s="59">
        <v>44988</v>
      </c>
      <c r="D51" s="3" t="s">
        <v>48</v>
      </c>
      <c r="F51" s="59"/>
    </row>
    <row r="52" spans="2:11" ht="14.1" customHeight="1"/>
    <row r="53" spans="2:11" ht="14.1" customHeight="1"/>
    <row r="54" spans="2:11" ht="14.1" customHeight="1">
      <c r="C54" s="72"/>
      <c r="D54" s="72"/>
      <c r="E54" s="72"/>
      <c r="F54" s="72"/>
      <c r="G54" s="72"/>
      <c r="H54" s="72"/>
      <c r="I54" s="24"/>
      <c r="J54" s="24"/>
      <c r="K54" s="24"/>
    </row>
    <row r="55" spans="2:11" ht="14.1" customHeight="1">
      <c r="C55" s="73"/>
      <c r="D55" s="73"/>
      <c r="E55" s="73"/>
      <c r="F55" s="73"/>
      <c r="G55" s="73"/>
      <c r="H55" s="73"/>
      <c r="I55" s="25"/>
      <c r="J55" s="25"/>
      <c r="K55" s="25"/>
    </row>
    <row r="56" spans="2:11" ht="14.1" customHeight="1">
      <c r="C56" s="72"/>
      <c r="D56" s="72"/>
      <c r="E56" s="72"/>
      <c r="F56" s="72"/>
      <c r="G56" s="72"/>
      <c r="H56" s="72"/>
      <c r="I56" s="24"/>
      <c r="J56" s="24"/>
      <c r="K56" s="24"/>
    </row>
    <row r="57" spans="2:11" ht="14.1" customHeight="1">
      <c r="C57" s="72"/>
      <c r="D57" s="72"/>
      <c r="E57" s="72"/>
      <c r="F57" s="72"/>
      <c r="G57" s="72"/>
      <c r="H57" s="72"/>
      <c r="I57" s="24"/>
      <c r="J57" s="24"/>
      <c r="K57" s="24"/>
    </row>
    <row r="58" spans="2:11" ht="14.1" customHeight="1">
      <c r="C58" s="72"/>
      <c r="D58" s="72"/>
      <c r="E58" s="72"/>
      <c r="F58" s="72"/>
      <c r="G58" s="72"/>
      <c r="H58" s="72"/>
      <c r="I58" s="24"/>
      <c r="J58" s="24"/>
      <c r="K58" s="24"/>
    </row>
    <row r="59" spans="2:11" ht="14.1" customHeight="1">
      <c r="H59" s="24"/>
      <c r="I59" s="24"/>
      <c r="J59" s="24"/>
      <c r="K59" s="24"/>
    </row>
    <row r="60" spans="2:11">
      <c r="H60" s="24"/>
      <c r="I60" s="24"/>
      <c r="J60" s="24"/>
      <c r="K60" s="24"/>
    </row>
    <row r="61" spans="2:11">
      <c r="C61" s="2"/>
      <c r="D61" s="2"/>
      <c r="E61" s="2"/>
      <c r="F61" s="2"/>
      <c r="G61" s="2"/>
      <c r="H61" s="2"/>
    </row>
  </sheetData>
  <mergeCells count="18">
    <mergeCell ref="B1:M2"/>
    <mergeCell ref="C4:E4"/>
    <mergeCell ref="C5:C6"/>
    <mergeCell ref="D5:E5"/>
    <mergeCell ref="F4:H4"/>
    <mergeCell ref="I4:N4"/>
    <mergeCell ref="C3:P3"/>
    <mergeCell ref="P4:P6"/>
    <mergeCell ref="O4:O6"/>
    <mergeCell ref="H5:H6"/>
    <mergeCell ref="F5:G5"/>
    <mergeCell ref="I5:K5"/>
    <mergeCell ref="L5:N5"/>
    <mergeCell ref="C58:H58"/>
    <mergeCell ref="C56:H56"/>
    <mergeCell ref="C57:H57"/>
    <mergeCell ref="C54:H54"/>
    <mergeCell ref="C55:H55"/>
  </mergeCells>
  <pageMargins left="0.39370078740157483" right="0" top="0.15748031496062992" bottom="0.15748031496062992" header="0" footer="0"/>
  <pageSetup paperSize="9" scale="50" orientation="landscape" r:id="rId1"/>
  <headerFooter alignWithMargins="0"/>
  <colBreaks count="1" manualBreakCount="1">
    <brk id="18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Муниц. районы</vt:lpstr>
      <vt:lpstr>'Муниц. районы'!Заголовки_для_печати</vt:lpstr>
      <vt:lpstr>'Муниц. районы'!Область_печати</vt:lpstr>
    </vt:vector>
  </TitlesOfParts>
  <Company>Комитет образования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kob_405a</dc:creator>
  <cp:lastModifiedBy>HOME</cp:lastModifiedBy>
  <cp:lastPrinted>2023-02-03T12:31:51Z</cp:lastPrinted>
  <dcterms:created xsi:type="dcterms:W3CDTF">2011-04-01T06:40:59Z</dcterms:created>
  <dcterms:modified xsi:type="dcterms:W3CDTF">2023-03-07T10:55:05Z</dcterms:modified>
</cp:coreProperties>
</file>